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or\2022-2023 Assessment Year\ECF's\DONE\"/>
    </mc:Choice>
  </mc:AlternateContent>
  <xr:revisionPtr revIDLastSave="0" documentId="13_ncr:1_{F499081D-15D7-436B-8523-64464229E375}" xr6:coauthVersionLast="47" xr6:coauthVersionMax="47" xr10:uidLastSave="{00000000-0000-0000-0000-000000000000}"/>
  <bookViews>
    <workbookView xWindow="-120" yWindow="-120" windowWidth="29040" windowHeight="15840" xr2:uid="{9BCD97C7-B747-4815-95C0-D4EA40A12D7B}"/>
  </bookViews>
  <sheets>
    <sheet name="E.C.F.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2" l="1"/>
  <c r="I8" i="2" s="1"/>
  <c r="L3" i="2"/>
  <c r="N3" i="2" s="1"/>
  <c r="Q7" i="2" s="1"/>
  <c r="I4" i="2"/>
  <c r="L4" i="2"/>
  <c r="N4" i="2" s="1"/>
  <c r="I5" i="2"/>
  <c r="L5" i="2"/>
  <c r="P5" i="2" s="1"/>
  <c r="N5" i="2"/>
  <c r="D6" i="2"/>
  <c r="G6" i="2"/>
  <c r="H6" i="2"/>
  <c r="I7" i="2" s="1"/>
  <c r="J6" i="2"/>
  <c r="M6" i="2"/>
  <c r="P3" i="2" l="1"/>
  <c r="P4" i="2"/>
  <c r="P6" i="2" s="1"/>
  <c r="L6" i="2"/>
  <c r="N7" i="2" s="1"/>
  <c r="N8" i="2"/>
  <c r="R5" i="2" l="1"/>
  <c r="R3" i="2"/>
  <c r="R4" i="2"/>
  <c r="R6" i="2"/>
  <c r="Q8" i="2" l="1"/>
  <c r="S8" i="2" s="1"/>
</calcChain>
</file>

<file path=xl/sharedStrings.xml><?xml version="1.0" encoding="utf-8"?>
<sst xmlns="http://schemas.openxmlformats.org/spreadsheetml/2006/main" count="63" uniqueCount="50">
  <si>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</si>
  <si>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</si>
  <si>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</si>
  <si>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</si>
  <si>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</si>
  <si>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</si>
  <si>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</si>
  <si>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</si>
  <si>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</si>
  <si>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</si>
  <si>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</si>
  <si>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</si>
  <si>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</si>
  <si>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</si>
  <si>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</si>
  <si>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</si>
  <si>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</si>
  <si>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</si>
  <si>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</si>
  <si>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</si>
  <si>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</si>
  <si>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Appr. by Eq.</t>
  </si>
  <si>
    <t>Appr. Date</t>
  </si>
  <si>
    <t>Other Parcels in Sale</t>
  </si>
  <si>
    <t>Land Table</t>
  </si>
  <si>
    <t>Property Class</t>
  </si>
  <si>
    <t>Building Depr.</t>
  </si>
  <si>
    <t>57-650-004-00</t>
  </si>
  <si>
    <t>714 PARK</t>
  </si>
  <si>
    <t>WD</t>
  </si>
  <si>
    <t>03-ARM'S LENGTH</t>
  </si>
  <si>
    <t>PRKAD</t>
  </si>
  <si>
    <t>2 STORY</t>
  </si>
  <si>
    <t>No</t>
  </si>
  <si>
    <t xml:space="preserve">  /  /    </t>
  </si>
  <si>
    <t>WEST RESIDENTIAL</t>
  </si>
  <si>
    <t>57-650-006-00</t>
  </si>
  <si>
    <t>140 VAN DALSON</t>
  </si>
  <si>
    <t>57-650-009-00</t>
  </si>
  <si>
    <t>127 VAN DALSON</t>
  </si>
  <si>
    <t>1 STORY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</si>
  <si>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</si>
  <si>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</si>
  <si>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</si>
  <si>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</si>
  <si>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</si>
  <si>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</si>
  <si>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</si>
  <si>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</si>
  <si>
    <t>ECF TABLE PRKAD PARK ADDITION WEST RESIDENTIAL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</si>
</sst>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  <xf numFmtId="6" fontId="2" fillId="4" borderId="0" xfId="0" applyNumberFormat="1" applyFont="1" applyFill="1"/>
    <xf numFmtId="166" fontId="2" fillId="4" borderId="0" xfId="0" applyNumberFormat="1" applyFont="1" applyFill="1"/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9A726-29CA-4C99-BC52-FC28568764BC}">
  <dimension ref="A1:BL8"/>
  <sheetViews>
    <sheetView tabSelected="1" view="pageBreakPreview" topLeftCell="I1" zoomScaleNormal="100" zoomScaleSheetLayoutView="100" workbookViewId="0">
      <selection activeCell="A2" sqref="A2"/>
    </sheetView>
  </sheetViews>
  <sheetFormatPr defaultRowHeight="15" x14ac:dyDescent="0.25"/>
  <cols>
    <col min="1" max="1" width="14.28515625" bestFit="1" customWidth="1"/>
    <col min="2" max="2" width="16.28515625" bestFit="1" customWidth="1"/>
    <col min="3" max="3" width="9.28515625" style="17" bestFit="1" customWidth="1"/>
    <col min="4" max="4" width="10.85546875" style="7" bestFit="1" customWidth="1"/>
    <col min="5" max="5" width="5.5703125" bestFit="1" customWidth="1"/>
    <col min="6" max="6" width="16.7109375" bestFit="1" customWidth="1"/>
    <col min="7" max="7" width="10.85546875" style="7" bestFit="1" customWidth="1"/>
    <col min="8" max="8" width="12.7109375" style="7" bestFit="1" customWidth="1"/>
    <col min="9" max="9" width="12.85546875" style="12" bestFit="1" customWidth="1"/>
    <col min="10" max="10" width="13.42578125" style="7" bestFit="1" customWidth="1"/>
    <col min="11" max="11" width="11" style="7" bestFit="1" customWidth="1"/>
    <col min="12" max="12" width="13.5703125" style="7" bestFit="1" customWidth="1"/>
    <col min="13" max="13" width="12.7109375" style="7" bestFit="1" customWidth="1"/>
    <col min="14" max="14" width="6.28515625" style="22" bestFit="1" customWidth="1"/>
    <col min="15" max="15" width="10.140625" style="26" bestFit="1" customWidth="1"/>
    <col min="16" max="16" width="15.5703125" style="31" bestFit="1" customWidth="1"/>
    <col min="17" max="17" width="11.5703125" style="39" bestFit="1" customWidth="1"/>
    <col min="18" max="18" width="18.85546875" style="41" bestFit="1" customWidth="1"/>
    <col min="19" max="19" width="13.28515625" bestFit="1" customWidth="1"/>
    <col min="20" max="20" width="9.42578125" bestFit="1" customWidth="1"/>
    <col min="21" max="21" width="10.7109375" style="7" bestFit="1" customWidth="1"/>
    <col min="22" max="22" width="11.5703125" bestFit="1" customWidth="1"/>
    <col min="23" max="23" width="10.42578125" style="17" bestFit="1" customWidth="1"/>
    <col min="24" max="24" width="19.42578125" bestFit="1" customWidth="1"/>
    <col min="25" max="25" width="17.7109375" bestFit="1" customWidth="1"/>
    <col min="26" max="27" width="13.7109375" bestFit="1" customWidth="1"/>
  </cols>
  <sheetData>
    <row r="1" spans="1:64" x14ac:dyDescent="0.25">
      <c r="A1" s="48" t="s">
        <v>49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</row>
    <row r="2" spans="1:64" x14ac:dyDescent="0.25">
      <c r="A2" s="1" t="s">
        <v>0</v>
      </c>
      <c r="B2" s="1" t="s">
        <v>1</v>
      </c>
      <c r="C2" s="16" t="s">
        <v>2</v>
      </c>
      <c r="D2" s="6" t="s">
        <v>3</v>
      </c>
      <c r="E2" s="1" t="s">
        <v>4</v>
      </c>
      <c r="F2" s="1" t="s">
        <v>5</v>
      </c>
      <c r="G2" s="6" t="s">
        <v>6</v>
      </c>
      <c r="H2" s="6" t="s">
        <v>7</v>
      </c>
      <c r="I2" s="11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21" t="s">
        <v>13</v>
      </c>
      <c r="O2" s="25" t="s">
        <v>14</v>
      </c>
      <c r="P2" s="30" t="s">
        <v>15</v>
      </c>
      <c r="Q2" s="35" t="s">
        <v>16</v>
      </c>
      <c r="R2" s="40" t="s">
        <v>17</v>
      </c>
      <c r="S2" s="1" t="s">
        <v>18</v>
      </c>
      <c r="T2" s="1" t="s">
        <v>19</v>
      </c>
      <c r="U2" s="6" t="s">
        <v>20</v>
      </c>
      <c r="V2" s="1" t="s">
        <v>21</v>
      </c>
      <c r="W2" s="16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x14ac:dyDescent="0.25">
      <c r="A3" t="s">
        <v>27</v>
      </c>
      <c r="B3" t="s">
        <v>28</v>
      </c>
      <c r="C3" s="17">
        <v>44432</v>
      </c>
      <c r="D3" s="7">
        <v>682500</v>
      </c>
      <c r="E3" t="s">
        <v>29</v>
      </c>
      <c r="F3" t="s">
        <v>30</v>
      </c>
      <c r="G3" s="7">
        <v>682500</v>
      </c>
      <c r="H3" s="7">
        <v>343900</v>
      </c>
      <c r="I3" s="12">
        <f>H3/G3*100</f>
        <v>50.388278388278387</v>
      </c>
      <c r="J3" s="7">
        <v>687704</v>
      </c>
      <c r="K3" s="7">
        <v>87971</v>
      </c>
      <c r="L3" s="7">
        <f>G3-K3</f>
        <v>594529</v>
      </c>
      <c r="M3" s="7">
        <v>224367</v>
      </c>
      <c r="N3" s="22">
        <f>L3/M3</f>
        <v>2.6498058983718638</v>
      </c>
      <c r="O3" s="26">
        <v>1156</v>
      </c>
      <c r="P3" s="31">
        <f>L3/O3</f>
        <v>514.29844290657445</v>
      </c>
      <c r="Q3" s="36" t="s">
        <v>31</v>
      </c>
      <c r="R3" s="41">
        <f>ABS(N8-N3)*100</f>
        <v>5.7225977740627432</v>
      </c>
      <c r="S3" t="s">
        <v>32</v>
      </c>
      <c r="U3" s="7">
        <v>87971</v>
      </c>
      <c r="V3" t="s">
        <v>33</v>
      </c>
      <c r="W3" s="17" t="s">
        <v>34</v>
      </c>
      <c r="Y3" t="s">
        <v>35</v>
      </c>
      <c r="Z3">
        <v>401</v>
      </c>
      <c r="AA3">
        <v>85</v>
      </c>
      <c r="AL3" s="2"/>
      <c r="BC3" s="2"/>
      <c r="BE3" s="2"/>
    </row>
    <row r="4" spans="1:64" x14ac:dyDescent="0.25">
      <c r="A4" t="s">
        <v>36</v>
      </c>
      <c r="B4" t="s">
        <v>37</v>
      </c>
      <c r="C4" s="17">
        <v>44131</v>
      </c>
      <c r="D4" s="7">
        <v>788900</v>
      </c>
      <c r="E4" t="s">
        <v>29</v>
      </c>
      <c r="F4" t="s">
        <v>30</v>
      </c>
      <c r="G4" s="7">
        <v>788900</v>
      </c>
      <c r="H4" s="7">
        <v>401000</v>
      </c>
      <c r="I4" s="12">
        <f>H4/G4*100</f>
        <v>50.830269996197245</v>
      </c>
      <c r="J4" s="7">
        <v>801976</v>
      </c>
      <c r="K4" s="7">
        <v>170611</v>
      </c>
      <c r="L4" s="7">
        <f>G4-K4</f>
        <v>618289</v>
      </c>
      <c r="M4" s="7">
        <v>236200.890625</v>
      </c>
      <c r="N4" s="22">
        <f>L4/M4</f>
        <v>2.617640426181183</v>
      </c>
      <c r="O4" s="26">
        <v>1532</v>
      </c>
      <c r="P4" s="31">
        <f>L4/O4</f>
        <v>403.58289817232378</v>
      </c>
      <c r="Q4" s="36" t="s">
        <v>31</v>
      </c>
      <c r="R4" s="41">
        <f>ABS(N8-N4)*100</f>
        <v>8.9391449931308209</v>
      </c>
      <c r="S4" t="s">
        <v>32</v>
      </c>
      <c r="U4" s="7">
        <v>153167</v>
      </c>
      <c r="V4" t="s">
        <v>33</v>
      </c>
      <c r="W4" s="17" t="s">
        <v>34</v>
      </c>
      <c r="Y4" t="s">
        <v>35</v>
      </c>
      <c r="Z4">
        <v>401</v>
      </c>
      <c r="AA4">
        <v>79</v>
      </c>
    </row>
    <row r="5" spans="1:64" ht="15.75" thickBot="1" x14ac:dyDescent="0.3">
      <c r="A5" t="s">
        <v>38</v>
      </c>
      <c r="B5" t="s">
        <v>39</v>
      </c>
      <c r="C5" s="17">
        <v>44151</v>
      </c>
      <c r="D5" s="7">
        <v>210000</v>
      </c>
      <c r="E5" t="s">
        <v>29</v>
      </c>
      <c r="F5" t="s">
        <v>30</v>
      </c>
      <c r="G5" s="7">
        <v>210000</v>
      </c>
      <c r="H5" s="7">
        <v>101100</v>
      </c>
      <c r="I5" s="12">
        <f>H5/G5*100</f>
        <v>48.142857142857146</v>
      </c>
      <c r="J5" s="7">
        <v>202275</v>
      </c>
      <c r="K5" s="7">
        <v>87971</v>
      </c>
      <c r="L5" s="7">
        <f>G5-K5</f>
        <v>122029</v>
      </c>
      <c r="M5" s="7">
        <v>42762.4375</v>
      </c>
      <c r="N5" s="22">
        <f>L5/M5</f>
        <v>2.8536493037844255</v>
      </c>
      <c r="O5" s="26">
        <v>388</v>
      </c>
      <c r="P5" s="31">
        <f>L5/O5</f>
        <v>314.50773195876286</v>
      </c>
      <c r="Q5" s="36" t="s">
        <v>31</v>
      </c>
      <c r="R5" s="41">
        <f>ABS(N8-N5)*100</f>
        <v>14.661742767193431</v>
      </c>
      <c r="S5" t="s">
        <v>40</v>
      </c>
      <c r="U5" s="7">
        <v>87971</v>
      </c>
      <c r="V5" t="s">
        <v>33</v>
      </c>
      <c r="W5" s="17" t="s">
        <v>34</v>
      </c>
      <c r="Y5" t="s">
        <v>35</v>
      </c>
      <c r="Z5">
        <v>401</v>
      </c>
      <c r="AA5">
        <v>65</v>
      </c>
    </row>
    <row r="6" spans="1:64" ht="15.75" thickTop="1" x14ac:dyDescent="0.25">
      <c r="A6" s="3"/>
      <c r="B6" s="3"/>
      <c r="C6" s="18" t="s">
        <v>41</v>
      </c>
      <c r="D6" s="8">
        <f>+SUM(D3:D5)</f>
        <v>1681400</v>
      </c>
      <c r="E6" s="3"/>
      <c r="F6" s="3"/>
      <c r="G6" s="8">
        <f>+SUM(G3:G5)</f>
        <v>1681400</v>
      </c>
      <c r="H6" s="8">
        <f>+SUM(H3:H5)</f>
        <v>846000</v>
      </c>
      <c r="I6" s="13"/>
      <c r="J6" s="8">
        <f>+SUM(J3:J5)</f>
        <v>1691955</v>
      </c>
      <c r="K6" s="8"/>
      <c r="L6" s="8">
        <f>+SUM(L3:L5)</f>
        <v>1334847</v>
      </c>
      <c r="M6" s="8">
        <f>+SUM(M3:M5)</f>
        <v>503330.328125</v>
      </c>
      <c r="N6" s="23"/>
      <c r="O6" s="27"/>
      <c r="P6" s="32">
        <f>AVERAGE(P3:P5)</f>
        <v>410.79635767922036</v>
      </c>
      <c r="Q6" s="37"/>
      <c r="R6" s="42">
        <f>ABS(N8-N7)*100</f>
        <v>5.5002134585578233</v>
      </c>
      <c r="S6" s="3"/>
      <c r="T6" s="3"/>
      <c r="U6" s="8"/>
      <c r="V6" s="3"/>
      <c r="W6" s="18"/>
      <c r="X6" s="3"/>
      <c r="Y6" s="3"/>
      <c r="Z6" s="3"/>
      <c r="AA6" s="3"/>
    </row>
    <row r="7" spans="1:64" x14ac:dyDescent="0.25">
      <c r="A7" s="4"/>
      <c r="B7" s="4"/>
      <c r="C7" s="19"/>
      <c r="D7" s="9"/>
      <c r="E7" s="4"/>
      <c r="F7" s="4"/>
      <c r="G7" s="9"/>
      <c r="H7" s="9" t="s">
        <v>42</v>
      </c>
      <c r="I7" s="14">
        <f>H6/G6*100</f>
        <v>50.315213512549064</v>
      </c>
      <c r="J7" s="9"/>
      <c r="K7" s="9"/>
      <c r="L7" s="9"/>
      <c r="M7" s="46" t="s">
        <v>43</v>
      </c>
      <c r="N7" s="47">
        <f>L6/M6</f>
        <v>2.652029741526913</v>
      </c>
      <c r="O7" s="28"/>
      <c r="P7" s="33" t="s">
        <v>44</v>
      </c>
      <c r="Q7" s="38">
        <f>STDEV(N3:N5)</f>
        <v>0.12798889394460611</v>
      </c>
      <c r="R7" s="43"/>
      <c r="S7" s="4"/>
      <c r="T7" s="4"/>
      <c r="U7" s="9"/>
      <c r="V7" s="4"/>
      <c r="W7" s="19"/>
      <c r="X7" s="4"/>
      <c r="Y7" s="4"/>
      <c r="Z7" s="4"/>
      <c r="AA7" s="4"/>
    </row>
    <row r="8" spans="1:64" x14ac:dyDescent="0.25">
      <c r="A8" s="5"/>
      <c r="B8" s="5"/>
      <c r="C8" s="20"/>
      <c r="D8" s="10"/>
      <c r="E8" s="5"/>
      <c r="F8" s="5"/>
      <c r="G8" s="10"/>
      <c r="H8" s="10" t="s">
        <v>45</v>
      </c>
      <c r="I8" s="15">
        <f>STDEV(I3:I5)</f>
        <v>1.4410332517073383</v>
      </c>
      <c r="J8" s="10"/>
      <c r="K8" s="10"/>
      <c r="L8" s="10"/>
      <c r="M8" s="10" t="s">
        <v>46</v>
      </c>
      <c r="N8" s="24">
        <f>AVERAGE(N3:N5)</f>
        <v>2.7070318761124912</v>
      </c>
      <c r="O8" s="29"/>
      <c r="P8" s="34" t="s">
        <v>47</v>
      </c>
      <c r="Q8" s="45">
        <f>AVERAGE(R3:R5)</f>
        <v>9.7744951781289995</v>
      </c>
      <c r="R8" s="44" t="s">
        <v>48</v>
      </c>
      <c r="S8" s="5">
        <f>+(Q8/N8)</f>
        <v>3.6107794904011019</v>
      </c>
      <c r="T8" s="5"/>
      <c r="U8" s="10"/>
      <c r="V8" s="5"/>
      <c r="W8" s="20"/>
      <c r="X8" s="5"/>
      <c r="Y8" s="5"/>
      <c r="Z8" s="5"/>
      <c r="AA8" s="5"/>
    </row>
  </sheetData>
  <mergeCells count="1">
    <mergeCell ref="A1:AA1"/>
  </mergeCells>
  <conditionalFormatting sqref="A3:AA5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1430F-5737-45DF-81B3-F8CA10FCD13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2023-02-10T20:11:29Z</dcterms:created>
  <dcterms:modified xsi:type="dcterms:W3CDTF">2023-03-14T15:01:15Z</dcterms:modified>
</cp:coreProperties>
</file>